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 &amp; TOC" sheetId="1" state="visible" r:id="rId1"/>
    <sheet xmlns:r="http://schemas.openxmlformats.org/officeDocument/2006/relationships" name="Guide Onboarding" sheetId="2" state="visible" r:id="rId2"/>
    <sheet xmlns:r="http://schemas.openxmlformats.org/officeDocument/2006/relationships" name="Pilot Budg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10">
    <font>
      <name val="Calibri"/>
      <family val="2"/>
      <color theme="1"/>
      <sz val="11"/>
      <scheme val="minor"/>
    </font>
    <font>
      <name val="Calibri"/>
      <b val="1"/>
      <color rgb="001F4E78"/>
      <sz val="16"/>
    </font>
    <font>
      <name val="Calibri"/>
      <b val="1"/>
      <color rgb="00FFFFFF"/>
      <sz val="11"/>
    </font>
    <font>
      <name val="Calibri"/>
      <b val="1"/>
      <color rgb="002F5597"/>
      <sz val="12"/>
    </font>
    <font>
      <name val="Calibri"/>
      <i val="1"/>
      <color rgb="00595959"/>
      <sz val="9"/>
    </font>
    <font>
      <name val="Calibri"/>
      <b val="1"/>
      <sz val="11"/>
    </font>
    <font>
      <name val="Calibri"/>
      <b val="1"/>
      <color rgb="001F4E78"/>
      <sz val="11"/>
    </font>
    <font>
      <name val="Calibri"/>
      <sz val="11"/>
    </font>
    <font>
      <name val="Calibri"/>
      <i val="1"/>
      <sz val="11"/>
    </font>
    <font>
      <name val="Calibri"/>
      <b val="1"/>
      <color rgb="000563C1"/>
      <sz val="11"/>
      <u val="single"/>
    </font>
  </fonts>
  <fills count="10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E2EFDA"/>
        <bgColor rgb="00E2EFDA"/>
      </patternFill>
    </fill>
    <fill>
      <patternFill patternType="solid">
        <fgColor rgb="00D9D9D9"/>
        <bgColor rgb="00D9D9D9"/>
      </patternFill>
    </fill>
    <fill>
      <patternFill patternType="solid">
        <fgColor rgb="002F5597"/>
        <bgColor rgb="002F5597"/>
      </patternFill>
    </fill>
    <fill>
      <patternFill patternType="solid">
        <fgColor rgb="00DCE6F1"/>
        <bgColor rgb="00DCE6F1"/>
      </patternFill>
    </fill>
    <fill>
      <patternFill patternType="solid">
        <fgColor rgb="00FFF2CC"/>
        <bgColor rgb="00FFF2CC"/>
      </patternFill>
    </fill>
    <fill>
      <patternFill patternType="solid">
        <fgColor rgb="00D9E1F2"/>
        <bgColor rgb="00D9E1F2"/>
      </patternFill>
    </fill>
    <fill>
      <patternFill patternType="solid">
        <fgColor rgb="00F2F2F2"/>
        <bgColor rgb="00F2F2F2"/>
      </patternFill>
    </fill>
  </fills>
  <borders count="4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1F4E78"/>
      </bottom>
    </border>
    <border>
      <top style="thin">
        <color rgb="00D9D9D9"/>
      </top>
      <bottom style="double">
        <color rgb="001F4E78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5" fillId="0" borderId="1" pivotButton="0" quotePrefix="0" xfId="0"/>
    <xf numFmtId="0" fontId="6" fillId="3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center" vertical="center" wrapText="1"/>
    </xf>
    <xf numFmtId="0" fontId="7" fillId="0" borderId="1" pivotButton="0" quotePrefix="0" xfId="0"/>
    <xf numFmtId="0" fontId="8" fillId="0" borderId="1" pivotButton="0" quotePrefix="0" xfId="0"/>
    <xf numFmtId="0" fontId="9" fillId="0" borderId="1" applyAlignment="1" pivotButton="0" quotePrefix="0" xfId="0">
      <alignment horizontal="center" vertical="center" wrapText="1"/>
    </xf>
    <xf numFmtId="164" fontId="6" fillId="3" borderId="1" applyAlignment="1" pivotButton="0" quotePrefix="0" xfId="0">
      <alignment horizontal="right" vertical="center"/>
    </xf>
    <xf numFmtId="0" fontId="2" fillId="5" borderId="0" applyAlignment="1" pivotButton="0" quotePrefix="0" xfId="0">
      <alignment horizontal="center" vertical="center" wrapText="1"/>
    </xf>
    <xf numFmtId="0" fontId="7" fillId="6" borderId="1" pivotButton="0" quotePrefix="0" xfId="0"/>
    <xf numFmtId="0" fontId="7" fillId="3" borderId="1" pivotButton="0" quotePrefix="0" xfId="0"/>
    <xf numFmtId="0" fontId="7" fillId="7" borderId="1" pivotButton="0" quotePrefix="0" xfId="0"/>
    <xf numFmtId="0" fontId="8" fillId="0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2" fillId="2" borderId="2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/>
    </xf>
    <xf numFmtId="0" fontId="7" fillId="8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right" vertical="center"/>
    </xf>
    <xf numFmtId="164" fontId="7" fillId="0" borderId="1" applyAlignment="1" pivotButton="0" quotePrefix="0" xfId="0">
      <alignment horizontal="right" vertical="center"/>
    </xf>
    <xf numFmtId="0" fontId="5" fillId="9" borderId="1" applyAlignment="1" pivotButton="0" quotePrefix="0" xfId="0">
      <alignment horizontal="left" vertical="center"/>
    </xf>
    <xf numFmtId="0" fontId="7" fillId="9" borderId="1" applyAlignment="1" pivotButton="0" quotePrefix="0" xfId="0">
      <alignment horizontal="left" vertical="center"/>
    </xf>
    <xf numFmtId="0" fontId="7" fillId="9" borderId="1" applyAlignment="1" pivotButton="0" quotePrefix="0" xfId="0">
      <alignment horizontal="right" vertical="center"/>
    </xf>
    <xf numFmtId="164" fontId="7" fillId="9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7" fillId="8" borderId="1" applyAlignment="1" pivotButton="0" quotePrefix="0" xfId="0">
      <alignment horizontal="right" vertical="center"/>
    </xf>
    <xf numFmtId="164" fontId="5" fillId="3" borderId="1" applyAlignment="1" pivotButton="0" quotePrefix="0" xfId="0">
      <alignment horizontal="right" vertical="center"/>
    </xf>
    <xf numFmtId="164" fontId="6" fillId="3" borderId="3" applyAlignment="1" pivotButton="0" quotePrefix="0" xfId="0">
      <alignment horizontal="right" vertical="center"/>
    </xf>
    <xf numFmtId="164" fontId="2" fillId="2" borderId="3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103" customWidth="1" min="2" max="2"/>
    <col width="41" customWidth="1" min="3" max="3"/>
    <col width="15" customWidth="1" min="4" max="4"/>
    <col width="15" customWidth="1" min="5" max="5"/>
    <col width="34" customWidth="1" min="6" max="6"/>
    <col width="94" customWidth="1" min="7" max="7"/>
    <col width="47" customWidth="1" min="8" max="8"/>
    <col width="18" customWidth="1" min="9" max="9"/>
  </cols>
  <sheetData>
    <row r="1"/>
    <row r="2">
      <c r="B2" s="1" t="inlineStr">
        <is>
          <t>THE SOCRATIC GUIDES AI ACADEMY</t>
        </is>
      </c>
    </row>
    <row r="3">
      <c r="B3" s="2" t="inlineStr">
        <is>
          <t>PILOT LAUNCH OPERATIONS &amp; FINANCIAL MODEL</t>
        </is>
      </c>
    </row>
    <row r="4">
      <c r="B4" s="3" t="inlineStr">
        <is>
          <t>Generated: 2026-08-02 | Operational Portfolio v1.0</t>
        </is>
      </c>
    </row>
    <row r="5"/>
    <row r="6">
      <c r="B6" s="4" t="inlineStr">
        <is>
          <t>EXECUTIVE SUMMARY KEY PERFORMANCE INDICATORS</t>
        </is>
      </c>
      <c r="F6" s="4" t="inlineStr">
        <is>
          <t>TABLE OF CONTENTS &amp; NAVIGATION</t>
        </is>
      </c>
    </row>
    <row r="7">
      <c r="B7" s="5" t="inlineStr">
        <is>
          <t>Target Certified Guides</t>
        </is>
      </c>
      <c r="C7" s="6" t="n">
        <v>12</v>
      </c>
      <c r="F7" s="7" t="inlineStr">
        <is>
          <t>Sheet Name</t>
        </is>
      </c>
      <c r="G7" s="7" t="inlineStr">
        <is>
          <t>Key Objectives &amp; Focus</t>
        </is>
      </c>
      <c r="H7" s="7" t="inlineStr">
        <is>
          <t>Operational Value</t>
        </is>
      </c>
      <c r="I7" s="7" t="inlineStr">
        <is>
          <t>Link</t>
        </is>
      </c>
    </row>
    <row r="8">
      <c r="B8" s="5" t="inlineStr">
        <is>
          <t>Active Certified Guides</t>
        </is>
      </c>
      <c r="C8" s="6">
        <f>COUNTIF('Guide Onboarding'!H10:H40, "Certified")</f>
        <v/>
      </c>
      <c r="F8" s="5" t="inlineStr">
        <is>
          <t>Guide Onboarding</t>
        </is>
      </c>
      <c r="G8" s="8" t="inlineStr">
        <is>
          <t>Candidate pipeline tracking, emotional regulation screening, and certification validation.</t>
        </is>
      </c>
      <c r="H8" s="9" t="inlineStr">
        <is>
          <t>Ensures elite mentor-relational capability.</t>
        </is>
      </c>
      <c r="I8" s="10">
        <f>HYPERLINK("#'Guide Onboarding'!A1", "Go to Tracker →")</f>
        <v/>
      </c>
    </row>
    <row r="9">
      <c r="B9" s="5" t="inlineStr">
        <is>
          <t>Total Pilot Launch Budget</t>
        </is>
      </c>
      <c r="C9" s="11">
        <f>'Pilot Budget'!P34</f>
        <v/>
      </c>
      <c r="F9" s="5" t="inlineStr">
        <is>
          <t>Pilot Budget</t>
        </is>
      </c>
      <c r="G9" s="8" t="inlineStr">
        <is>
          <t>12-Month operating and capital expenditure budget for the academy pilot program.</t>
        </is>
      </c>
      <c r="H9" s="9" t="inlineStr">
        <is>
          <t>Systemic and economic financial modeling.</t>
        </is>
      </c>
      <c r="I9" s="10">
        <f>HYPERLINK("#'Pilot Budget'!A1", "Go to Budget →")</f>
        <v/>
      </c>
    </row>
    <row r="10"/>
    <row r="11"/>
    <row r="12">
      <c r="B12" s="12" t="inlineStr">
        <is>
          <t>WORKBOOK STYLE LEGEND</t>
        </is>
      </c>
    </row>
    <row r="13">
      <c r="B13" s="5" t="inlineStr">
        <is>
          <t>Blue Highlight</t>
        </is>
      </c>
      <c r="C13" s="13" t="inlineStr">
        <is>
          <t>User Input Cell (Editable Assumption)</t>
        </is>
      </c>
    </row>
    <row r="14">
      <c r="B14" s="5" t="inlineStr">
        <is>
          <t>Green Highlight</t>
        </is>
      </c>
      <c r="C14" s="14" t="inlineStr">
        <is>
          <t>Calculated / Formula Cell (Locked)</t>
        </is>
      </c>
    </row>
    <row r="15">
      <c r="B15" s="5" t="inlineStr">
        <is>
          <t>Yellow Highlight</t>
        </is>
      </c>
      <c r="C15" s="15" t="inlineStr">
        <is>
          <t>Alert / Draft Placeholder (To Edit)</t>
        </is>
      </c>
    </row>
    <row r="16"/>
    <row r="17">
      <c r="B17" s="3" t="inlineStr">
        <is>
          <t>Note: Please verify all light-blue inputs to fit your specific geographical or real estate context.</t>
        </is>
      </c>
    </row>
  </sheetData>
  <mergeCells count="3">
    <mergeCell ref="B6:D6"/>
    <mergeCell ref="F6:I6"/>
    <mergeCell ref="B12:C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showGridLines="0" workbookViewId="0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2" customWidth="1" min="2" max="2"/>
    <col width="30" customWidth="1" min="3" max="3"/>
    <col width="22" customWidth="1" min="4" max="4"/>
    <col width="20" customWidth="1" min="5" max="5"/>
    <col width="26" customWidth="1" min="6" max="6"/>
    <col width="37" customWidth="1" min="7" max="7"/>
    <col width="31" customWidth="1" min="8" max="8"/>
    <col width="18" customWidth="1" min="9" max="9"/>
    <col width="22" customWidth="1" min="10" max="10"/>
    <col width="24" customWidth="1" min="11" max="11"/>
    <col width="23" customWidth="1" min="12" max="12"/>
    <col width="45" customWidth="1" min="13" max="13"/>
  </cols>
  <sheetData>
    <row r="1"/>
    <row r="2">
      <c r="B2" s="1" t="inlineStr">
        <is>
          <t>THE SOCRATIC GUIDES AI ACADEMY</t>
        </is>
      </c>
    </row>
    <row r="3">
      <c r="B3" s="2" t="inlineStr">
        <is>
          <t>ELITE MENTOR RECRUITMENT, SCREENING &amp; ONBOARDING TRACKER</t>
        </is>
      </c>
    </row>
    <row r="4">
      <c r="B4" s="16" t="inlineStr">
        <is>
          <t>Target Certified Cohort: 12 Guides | Evaluated by Socratic Advisory Panel</t>
        </is>
      </c>
    </row>
    <row r="5"/>
    <row r="6">
      <c r="B6" s="17" t="inlineStr">
        <is>
          <t>Onboarding KPI Summary:</t>
        </is>
      </c>
      <c r="C6" s="18" t="inlineStr">
        <is>
          <t>Target Certifications:</t>
        </is>
      </c>
      <c r="D6" s="19" t="n">
        <v>12</v>
      </c>
      <c r="E6" s="18" t="inlineStr">
        <is>
          <t>Currently Certified:</t>
        </is>
      </c>
      <c r="F6" s="20">
        <f>COUNTIF(H10:H27, "Certified")</f>
        <v/>
      </c>
      <c r="G6" s="18" t="inlineStr">
        <is>
          <t>Total Pipeline Evaluated:</t>
        </is>
      </c>
      <c r="H6" s="20">
        <f>COUNTA(B10:B27)</f>
        <v/>
      </c>
    </row>
    <row r="7"/>
    <row r="8"/>
    <row r="9">
      <c r="B9" s="21" t="inlineStr">
        <is>
          <t>Candidate Name</t>
        </is>
      </c>
      <c r="C9" s="21" t="inlineStr">
        <is>
          <t>Specialized Background</t>
        </is>
      </c>
      <c r="D9" s="21" t="inlineStr">
        <is>
          <t>Pipeline Source</t>
        </is>
      </c>
      <c r="E9" s="21" t="inlineStr">
        <is>
          <t>Target Onboarding Phase</t>
        </is>
      </c>
      <c r="F9" s="21" t="inlineStr">
        <is>
          <t>Autonomic ER HRV Score</t>
        </is>
      </c>
      <c r="G9" s="21" t="inlineStr">
        <is>
          <t>Socratic Questioning Rating (1-5)</t>
        </is>
      </c>
      <c r="H9" s="21" t="inlineStr">
        <is>
          <t>Socratic Mind Sandbox (1-5)</t>
        </is>
      </c>
      <c r="I9" s="21" t="inlineStr">
        <is>
          <t>Onboarding Status</t>
        </is>
      </c>
      <c r="J9" s="21" t="inlineStr">
        <is>
          <t>Advisory Evaluator</t>
        </is>
      </c>
      <c r="K9" s="21" t="inlineStr">
        <is>
          <t>Projected Start Date</t>
        </is>
      </c>
      <c r="L9" s="21" t="inlineStr">
        <is>
          <t>Monthly Stipend ($)</t>
        </is>
      </c>
      <c r="M9" s="21" t="inlineStr">
        <is>
          <t>Key Notes</t>
        </is>
      </c>
    </row>
    <row r="10">
      <c r="B10" s="22" t="inlineStr">
        <is>
          <t>Eleanor Vance</t>
        </is>
      </c>
      <c r="C10" s="23" t="inlineStr">
        <is>
          <t>Retired Teacher (Literature)</t>
        </is>
      </c>
      <c r="D10" s="23" t="inlineStr">
        <is>
          <t>Retired Teacher Assoc.</t>
        </is>
      </c>
      <c r="E10" s="23" t="inlineStr">
        <is>
          <t>Phase 1</t>
        </is>
      </c>
      <c r="F10" s="24" t="n">
        <v>72</v>
      </c>
      <c r="G10" s="24" t="n">
        <v>5</v>
      </c>
      <c r="H10" s="24" t="n">
        <v>5</v>
      </c>
      <c r="I10" s="25" t="inlineStr">
        <is>
          <t>Certified</t>
        </is>
      </c>
      <c r="J10" s="23" t="inlineStr">
        <is>
          <t>Dr. L. Bresciani</t>
        </is>
      </c>
      <c r="K10" s="26" t="inlineStr">
        <is>
          <t>2026-09-01</t>
        </is>
      </c>
      <c r="L10" s="27" t="n">
        <v>3500</v>
      </c>
      <c r="M10" s="23" t="inlineStr">
        <is>
          <t>Highly empathetic, SBNRR mastery.</t>
        </is>
      </c>
    </row>
    <row r="11">
      <c r="B11" s="28" t="inlineStr">
        <is>
          <t>Marcus Aurelius</t>
        </is>
      </c>
      <c r="C11" s="29" t="inlineStr">
        <is>
          <t>Retired Professional (Philosophy)</t>
        </is>
      </c>
      <c r="D11" s="29" t="inlineStr">
        <is>
          <t>Civic Network</t>
        </is>
      </c>
      <c r="E11" s="29" t="inlineStr">
        <is>
          <t>Phase 1</t>
        </is>
      </c>
      <c r="F11" s="24" t="n">
        <v>68</v>
      </c>
      <c r="G11" s="24" t="n">
        <v>5</v>
      </c>
      <c r="H11" s="24" t="n">
        <v>4</v>
      </c>
      <c r="I11" s="25" t="inlineStr">
        <is>
          <t>Certified</t>
        </is>
      </c>
      <c r="J11" s="29" t="inlineStr">
        <is>
          <t>Dr. L. Bresciani</t>
        </is>
      </c>
      <c r="K11" s="30" t="inlineStr">
        <is>
          <t>2026-09-01</t>
        </is>
      </c>
      <c r="L11" s="31" t="n">
        <v>3500</v>
      </c>
      <c r="M11" s="29" t="inlineStr">
        <is>
          <t>Excellent Socratic framing, retired judge.</t>
        </is>
      </c>
    </row>
    <row r="12">
      <c r="B12" s="22" t="inlineStr">
        <is>
          <t>Siddharth Gautama</t>
        </is>
      </c>
      <c r="C12" s="23" t="inlineStr">
        <is>
          <t>Retired Teacher (Early Childhood)</t>
        </is>
      </c>
      <c r="D12" s="23" t="inlineStr">
        <is>
          <t>Academic Alum</t>
        </is>
      </c>
      <c r="E12" s="23" t="inlineStr">
        <is>
          <t>Phase 1</t>
        </is>
      </c>
      <c r="F12" s="24" t="n">
        <v>75</v>
      </c>
      <c r="G12" s="24" t="n">
        <v>4</v>
      </c>
      <c r="H12" s="24" t="n">
        <v>4</v>
      </c>
      <c r="I12" s="25" t="inlineStr">
        <is>
          <t>Certified</t>
        </is>
      </c>
      <c r="J12" s="23" t="inlineStr">
        <is>
          <t>M. Spivack</t>
        </is>
      </c>
      <c r="K12" s="26" t="inlineStr">
        <is>
          <t>2026-09-15</t>
        </is>
      </c>
      <c r="L12" s="27" t="n">
        <v>3500</v>
      </c>
      <c r="M12" s="23" t="inlineStr">
        <is>
          <t>Calm autonomic state, excellent with toddlers.</t>
        </is>
      </c>
    </row>
    <row r="13">
      <c r="B13" s="28" t="inlineStr">
        <is>
          <t>Clara Schumann</t>
        </is>
      </c>
      <c r="C13" s="29" t="inlineStr">
        <is>
          <t>Creative (Concert Pianist)</t>
        </is>
      </c>
      <c r="D13" s="29" t="inlineStr">
        <is>
          <t>Artists Coalition</t>
        </is>
      </c>
      <c r="E13" s="29" t="inlineStr">
        <is>
          <t>Phase 1</t>
        </is>
      </c>
      <c r="F13" s="24" t="n">
        <v>64</v>
      </c>
      <c r="G13" s="24" t="n">
        <v>4</v>
      </c>
      <c r="H13" s="24" t="n">
        <v>5</v>
      </c>
      <c r="I13" s="25" t="inlineStr">
        <is>
          <t>Certified</t>
        </is>
      </c>
      <c r="J13" s="29" t="inlineStr">
        <is>
          <t>Prof. J. Joyner</t>
        </is>
      </c>
      <c r="K13" s="30" t="inlineStr">
        <is>
          <t>2026-09-15</t>
        </is>
      </c>
      <c r="L13" s="31" t="n">
        <v>3500</v>
      </c>
      <c r="M13" s="29" t="inlineStr">
        <is>
          <t>Teaches music as a great code, high HRV.</t>
        </is>
      </c>
    </row>
    <row r="14">
      <c r="B14" s="22" t="inlineStr">
        <is>
          <t>Theresa May</t>
        </is>
      </c>
      <c r="C14" s="23" t="inlineStr">
        <is>
          <t>Retired Professional (Public Admin)</t>
        </is>
      </c>
      <c r="D14" s="23" t="inlineStr">
        <is>
          <t>Senior Executives</t>
        </is>
      </c>
      <c r="E14" s="23" t="inlineStr">
        <is>
          <t>Phase 2</t>
        </is>
      </c>
      <c r="F14" s="24" t="n">
        <v>55</v>
      </c>
      <c r="G14" s="24" t="n">
        <v>3</v>
      </c>
      <c r="H14" s="24" t="n">
        <v>3</v>
      </c>
      <c r="I14" s="32" t="inlineStr">
        <is>
          <t>Socratic Sandbox</t>
        </is>
      </c>
      <c r="J14" s="23" t="inlineStr">
        <is>
          <t>M. Spivack</t>
        </is>
      </c>
      <c r="K14" s="26" t="inlineStr">
        <is>
          <t>2026-10-01</t>
        </is>
      </c>
      <c r="L14" s="27" t="n">
        <v>3500</v>
      </c>
      <c r="M14" s="23" t="inlineStr">
        <is>
          <t>Lacks Socratic questioning flexibility, retrying Sandbox.</t>
        </is>
      </c>
    </row>
    <row r="15">
      <c r="B15" s="28" t="inlineStr">
        <is>
          <t>Isadora Duncan</t>
        </is>
      </c>
      <c r="C15" s="29" t="inlineStr">
        <is>
          <t>Creative (Expressive Dancer)</t>
        </is>
      </c>
      <c r="D15" s="29" t="inlineStr">
        <is>
          <t>Artists Coalition</t>
        </is>
      </c>
      <c r="E15" s="29" t="inlineStr">
        <is>
          <t>Phase 2</t>
        </is>
      </c>
      <c r="F15" s="24" t="n">
        <v>70</v>
      </c>
      <c r="G15" s="24" t="n">
        <v>4</v>
      </c>
      <c r="H15" s="24" t="n">
        <v>4</v>
      </c>
      <c r="I15" s="25" t="inlineStr">
        <is>
          <t>Certified</t>
        </is>
      </c>
      <c r="J15" s="29" t="inlineStr">
        <is>
          <t>Dr. L. Bresciani</t>
        </is>
      </c>
      <c r="K15" s="30" t="inlineStr">
        <is>
          <t>2026-10-01</t>
        </is>
      </c>
      <c r="L15" s="31" t="n">
        <v>3500</v>
      </c>
      <c r="M15" s="29" t="inlineStr">
        <is>
          <t>Leading dance-cognitive integration pilots.</t>
        </is>
      </c>
    </row>
    <row r="16">
      <c r="B16" s="22" t="inlineStr">
        <is>
          <t>John Dewey</t>
        </is>
      </c>
      <c r="C16" s="23" t="inlineStr">
        <is>
          <t>Retired Teacher (Pedagogy)</t>
        </is>
      </c>
      <c r="D16" s="23" t="inlineStr">
        <is>
          <t>Retired Teacher Assoc.</t>
        </is>
      </c>
      <c r="E16" s="23" t="inlineStr">
        <is>
          <t>Phase 2</t>
        </is>
      </c>
      <c r="F16" s="24" t="n">
        <v>61</v>
      </c>
      <c r="G16" s="24" t="n">
        <v>5</v>
      </c>
      <c r="H16" s="24" t="n">
        <v>4</v>
      </c>
      <c r="I16" s="25" t="inlineStr">
        <is>
          <t>Certified</t>
        </is>
      </c>
      <c r="J16" s="23" t="inlineStr">
        <is>
          <t>M. Spivack</t>
        </is>
      </c>
      <c r="K16" s="26" t="inlineStr">
        <is>
          <t>2026-10-15</t>
        </is>
      </c>
      <c r="L16" s="27" t="n">
        <v>3500</v>
      </c>
      <c r="M16" s="23" t="inlineStr">
        <is>
          <t>Deep systems thinking, strong mentor candidate.</t>
        </is>
      </c>
    </row>
    <row r="17">
      <c r="B17" s="28" t="inlineStr">
        <is>
          <t>Maria Montessori</t>
        </is>
      </c>
      <c r="C17" s="29" t="inlineStr">
        <is>
          <t>Retired Teacher (Early Childhood)</t>
        </is>
      </c>
      <c r="D17" s="29" t="inlineStr">
        <is>
          <t>Academic Alum</t>
        </is>
      </c>
      <c r="E17" s="29" t="inlineStr">
        <is>
          <t>Phase 2</t>
        </is>
      </c>
      <c r="F17" s="24" t="n">
        <v>78</v>
      </c>
      <c r="G17" s="24" t="n">
        <v>5</v>
      </c>
      <c r="H17" s="24" t="n">
        <v>5</v>
      </c>
      <c r="I17" s="25" t="inlineStr">
        <is>
          <t>Certified</t>
        </is>
      </c>
      <c r="J17" s="29" t="inlineStr">
        <is>
          <t>M. Spivack</t>
        </is>
      </c>
      <c r="K17" s="30" t="inlineStr">
        <is>
          <t>2026-10-15</t>
        </is>
      </c>
      <c r="L17" s="31" t="n">
        <v>3500</v>
      </c>
      <c r="M17" s="29" t="inlineStr">
        <is>
          <t>Outstanding. Natural light alignment expert.</t>
        </is>
      </c>
    </row>
    <row r="18">
      <c r="B18" s="22" t="inlineStr">
        <is>
          <t>Jean Piaget</t>
        </is>
      </c>
      <c r="C18" s="23" t="inlineStr">
        <is>
          <t>Retired Professional (Developmental Psych)</t>
        </is>
      </c>
      <c r="D18" s="23" t="inlineStr">
        <is>
          <t>Senior Executives</t>
        </is>
      </c>
      <c r="E18" s="23" t="inlineStr">
        <is>
          <t>Phase 3</t>
        </is>
      </c>
      <c r="F18" s="24" t="n">
        <v>65</v>
      </c>
      <c r="G18" s="24" t="n">
        <v>4</v>
      </c>
      <c r="H18" s="24" t="n">
        <v>4</v>
      </c>
      <c r="I18" s="32" t="inlineStr">
        <is>
          <t>Socratic Mirror</t>
        </is>
      </c>
      <c r="J18" s="23" t="inlineStr">
        <is>
          <t>Dr. L. Bresciani</t>
        </is>
      </c>
      <c r="K18" s="26" t="inlineStr">
        <is>
          <t>2026-11-01</t>
        </is>
      </c>
      <c r="L18" s="27" t="n">
        <v>3500</v>
      </c>
      <c r="M18" s="23" t="inlineStr">
        <is>
          <t>Demonstrated Socratic Mirror progress, minor coaching needed.</t>
        </is>
      </c>
    </row>
    <row r="19">
      <c r="B19" s="28" t="inlineStr">
        <is>
          <t>Ada Lovelace</t>
        </is>
      </c>
      <c r="C19" s="29" t="inlineStr">
        <is>
          <t>Creative (Computational Design)</t>
        </is>
      </c>
      <c r="D19" s="29" t="inlineStr">
        <is>
          <t>Artists Coalition</t>
        </is>
      </c>
      <c r="E19" s="29" t="inlineStr">
        <is>
          <t>Phase 3</t>
        </is>
      </c>
      <c r="F19" s="24" t="n">
        <v>69</v>
      </c>
      <c r="G19" s="24" t="n">
        <v>5</v>
      </c>
      <c r="H19" s="24" t="n">
        <v>5</v>
      </c>
      <c r="I19" s="25" t="inlineStr">
        <is>
          <t>Certified</t>
        </is>
      </c>
      <c r="J19" s="29" t="inlineStr">
        <is>
          <t>Prof. J. Joyner</t>
        </is>
      </c>
      <c r="K19" s="30" t="inlineStr">
        <is>
          <t>2026-11-01</t>
        </is>
      </c>
      <c r="L19" s="31" t="n">
        <v>3500</v>
      </c>
      <c r="M19" s="29" t="inlineStr">
        <is>
          <t>Strong fit for AI stations 'Explorer-in-Charge' guide.</t>
        </is>
      </c>
    </row>
    <row r="20">
      <c r="B20" s="22" t="inlineStr">
        <is>
          <t>Charles Darwin</t>
        </is>
      </c>
      <c r="C20" s="23" t="inlineStr">
        <is>
          <t>Retired Professional (Natural Science)</t>
        </is>
      </c>
      <c r="D20" s="23" t="inlineStr">
        <is>
          <t>Senior Executives</t>
        </is>
      </c>
      <c r="E20" s="23" t="inlineStr">
        <is>
          <t>Phase 3</t>
        </is>
      </c>
      <c r="F20" s="24" t="n">
        <v>58</v>
      </c>
      <c r="G20" s="24" t="n">
        <v>3</v>
      </c>
      <c r="H20" s="24" t="n">
        <v>4</v>
      </c>
      <c r="I20" s="32" t="inlineStr">
        <is>
          <t>Socratic Sandbox</t>
        </is>
      </c>
      <c r="J20" s="23" t="inlineStr">
        <is>
          <t>M. Spivack</t>
        </is>
      </c>
      <c r="K20" s="26" t="inlineStr">
        <is>
          <t>2026-11-15</t>
        </is>
      </c>
      <c r="L20" s="27" t="n">
        <v>3500</v>
      </c>
      <c r="M20" s="23" t="inlineStr">
        <is>
          <t>Conducting outdoor escapades, needs Sandbox refinement.</t>
        </is>
      </c>
    </row>
    <row r="21">
      <c r="B21" s="28" t="inlineStr">
        <is>
          <t>Vincent van Gogh</t>
        </is>
      </c>
      <c r="C21" s="29" t="inlineStr">
        <is>
          <t>Creative (Fine Arts)</t>
        </is>
      </c>
      <c r="D21" s="29" t="inlineStr">
        <is>
          <t>Artists Coalition</t>
        </is>
      </c>
      <c r="E21" s="29" t="inlineStr">
        <is>
          <t>Phase 3</t>
        </is>
      </c>
      <c r="F21" s="24" t="n">
        <v>50</v>
      </c>
      <c r="G21" s="24" t="n">
        <v>4</v>
      </c>
      <c r="H21" s="24" t="n">
        <v>3</v>
      </c>
      <c r="I21" s="32" t="inlineStr">
        <is>
          <t>Applied</t>
        </is>
      </c>
      <c r="J21" s="29" t="inlineStr">
        <is>
          <t>Prof. J. Joyner</t>
        </is>
      </c>
      <c r="K21" s="30" t="inlineStr">
        <is>
          <t>2026-11-15</t>
        </is>
      </c>
      <c r="L21" s="31" t="n">
        <v>3500</v>
      </c>
      <c r="M21" s="29" t="inlineStr">
        <is>
          <t>High passion, needs ER autonomic regulation coaching.</t>
        </is>
      </c>
    </row>
    <row r="22">
      <c r="B22" s="22" t="inlineStr">
        <is>
          <t>Socrates of Athens</t>
        </is>
      </c>
      <c r="C22" s="23" t="inlineStr">
        <is>
          <t>Retired Teacher (Classical Philosophy)</t>
        </is>
      </c>
      <c r="D22" s="23" t="inlineStr">
        <is>
          <t>Retired Teacher Assoc.</t>
        </is>
      </c>
      <c r="E22" s="23" t="inlineStr">
        <is>
          <t>Phase 4</t>
        </is>
      </c>
      <c r="F22" s="24" t="n">
        <v>80</v>
      </c>
      <c r="G22" s="24" t="n">
        <v>5</v>
      </c>
      <c r="H22" s="24" t="n">
        <v>5</v>
      </c>
      <c r="I22" s="25" t="inlineStr">
        <is>
          <t>Certified</t>
        </is>
      </c>
      <c r="J22" s="23" t="inlineStr">
        <is>
          <t>Dr. L. Bresciani</t>
        </is>
      </c>
      <c r="K22" s="26" t="inlineStr">
        <is>
          <t>2026-12-01</t>
        </is>
      </c>
      <c r="L22" s="27" t="n">
        <v>3500</v>
      </c>
      <c r="M22" s="23" t="inlineStr">
        <is>
          <t>Academy's namesake, flawless Socratic questioning.</t>
        </is>
      </c>
    </row>
    <row r="23">
      <c r="B23" s="28" t="inlineStr">
        <is>
          <t>Hypatia of Alexandria</t>
        </is>
      </c>
      <c r="C23" s="29" t="inlineStr">
        <is>
          <t>Retired Teacher (Mathematics)</t>
        </is>
      </c>
      <c r="D23" s="29" t="inlineStr">
        <is>
          <t>Civic Network</t>
        </is>
      </c>
      <c r="E23" s="29" t="inlineStr">
        <is>
          <t>Phase 4</t>
        </is>
      </c>
      <c r="F23" s="24" t="n">
        <v>74</v>
      </c>
      <c r="G23" s="24" t="n">
        <v>5</v>
      </c>
      <c r="H23" s="24" t="n">
        <v>5</v>
      </c>
      <c r="I23" s="25" t="inlineStr">
        <is>
          <t>Certified</t>
        </is>
      </c>
      <c r="J23" s="29" t="inlineStr">
        <is>
          <t>Prof. J. Joyner</t>
        </is>
      </c>
      <c r="K23" s="30" t="inlineStr">
        <is>
          <t>2026-12-01</t>
        </is>
      </c>
      <c r="L23" s="31" t="n">
        <v>3500</v>
      </c>
      <c r="M23" s="29" t="inlineStr">
        <is>
          <t>Excellent alignment of geometry and music code.</t>
        </is>
      </c>
    </row>
    <row r="24">
      <c r="B24" s="22" t="inlineStr">
        <is>
          <t>Leo Tolstoy</t>
        </is>
      </c>
      <c r="C24" s="23" t="inlineStr">
        <is>
          <t>Retired Professional (Creative Writing)</t>
        </is>
      </c>
      <c r="D24" s="23" t="inlineStr">
        <is>
          <t>Senior Executives</t>
        </is>
      </c>
      <c r="E24" s="23" t="inlineStr">
        <is>
          <t>Phase 4</t>
        </is>
      </c>
      <c r="F24" s="24" t="n">
        <v>60</v>
      </c>
      <c r="G24" s="24" t="n">
        <v>4</v>
      </c>
      <c r="H24" s="24" t="n">
        <v>4</v>
      </c>
      <c r="I24" s="25" t="inlineStr">
        <is>
          <t>Certified</t>
        </is>
      </c>
      <c r="J24" s="23" t="inlineStr">
        <is>
          <t>M. Spivack</t>
        </is>
      </c>
      <c r="K24" s="26" t="inlineStr">
        <is>
          <t>2026-12-15</t>
        </is>
      </c>
      <c r="L24" s="27" t="n">
        <v>3500</v>
      </c>
      <c r="M24" s="23" t="inlineStr">
        <is>
          <t>Engaging storyteller, aligns with Socratic principles.</t>
        </is>
      </c>
    </row>
    <row r="25">
      <c r="B25" s="28" t="inlineStr">
        <is>
          <t>Jane Austen</t>
        </is>
      </c>
      <c r="C25" s="29" t="inlineStr">
        <is>
          <t>Creative (Narrative Arts)</t>
        </is>
      </c>
      <c r="D25" s="29" t="inlineStr">
        <is>
          <t>Artists Coalition</t>
        </is>
      </c>
      <c r="E25" s="29" t="inlineStr">
        <is>
          <t>Phase 4</t>
        </is>
      </c>
      <c r="F25" s="24" t="n">
        <v>63</v>
      </c>
      <c r="G25" s="24" t="n">
        <v>4</v>
      </c>
      <c r="H25" s="24" t="n">
        <v>4</v>
      </c>
      <c r="I25" s="32" t="inlineStr">
        <is>
          <t>Socratic Sandbox</t>
        </is>
      </c>
      <c r="J25" s="29" t="inlineStr">
        <is>
          <t>Prof. J. Joyner</t>
        </is>
      </c>
      <c r="K25" s="30" t="inlineStr">
        <is>
          <t>2026-12-15</t>
        </is>
      </c>
      <c r="L25" s="31" t="n">
        <v>3500</v>
      </c>
      <c r="M25" s="29" t="inlineStr">
        <is>
          <t>Strong narrative flexibility, preparing for Sandbox.</t>
        </is>
      </c>
    </row>
    <row r="26">
      <c r="B26" s="22" t="inlineStr">
        <is>
          <t>Nikola Tesla</t>
        </is>
      </c>
      <c r="C26" s="23" t="inlineStr">
        <is>
          <t>Retired Professional (Engineering)</t>
        </is>
      </c>
      <c r="D26" s="23" t="inlineStr">
        <is>
          <t>Senior Executives</t>
        </is>
      </c>
      <c r="E26" s="23" t="inlineStr">
        <is>
          <t>Phase 4</t>
        </is>
      </c>
      <c r="F26" s="24" t="n">
        <v>57</v>
      </c>
      <c r="G26" s="24" t="n">
        <v>4</v>
      </c>
      <c r="H26" s="24" t="n">
        <v>5</v>
      </c>
      <c r="I26" s="32" t="inlineStr">
        <is>
          <t>Autonomic ER Screen</t>
        </is>
      </c>
      <c r="J26" s="23" t="inlineStr">
        <is>
          <t>M. Spivack</t>
        </is>
      </c>
      <c r="K26" s="26" t="inlineStr">
        <is>
          <t>2027-01-01</t>
        </is>
      </c>
      <c r="L26" s="27" t="n">
        <v>3500</v>
      </c>
      <c r="M26" s="23" t="inlineStr">
        <is>
          <t>Highly technical, working on SBNRR autonomic regulation.</t>
        </is>
      </c>
    </row>
    <row r="27">
      <c r="B27" s="28" t="inlineStr">
        <is>
          <t>Johann Sebastian Bach</t>
        </is>
      </c>
      <c r="C27" s="29" t="inlineStr">
        <is>
          <t>Creative (Baroque Organist)</t>
        </is>
      </c>
      <c r="D27" s="29" t="inlineStr">
        <is>
          <t>Artists Coalition</t>
        </is>
      </c>
      <c r="E27" s="29" t="inlineStr">
        <is>
          <t>Phase 4</t>
        </is>
      </c>
      <c r="F27" s="24" t="n">
        <v>66</v>
      </c>
      <c r="G27" s="24" t="n">
        <v>5</v>
      </c>
      <c r="H27" s="24" t="n">
        <v>4</v>
      </c>
      <c r="I27" s="25" t="inlineStr">
        <is>
          <t>Certified</t>
        </is>
      </c>
      <c r="J27" s="29" t="inlineStr">
        <is>
          <t>Prof. J. Joyner</t>
        </is>
      </c>
      <c r="K27" s="30" t="inlineStr">
        <is>
          <t>2027-01-01</t>
        </is>
      </c>
      <c r="L27" s="31" t="n">
        <v>3500</v>
      </c>
      <c r="M27" s="29" t="inlineStr">
        <is>
          <t>Deep master of musical code and counting structures.</t>
        </is>
      </c>
    </row>
  </sheetData>
  <dataValidations count="2">
    <dataValidation sqref="C10:C38" showDropDown="0" showInputMessage="0" showErrorMessage="0" allowBlank="1" type="list">
      <formula1>"Retired Teacher,Creative,Retired Professional,Other"</formula1>
    </dataValidation>
    <dataValidation sqref="I10:I38" showDropDown="0" showInputMessage="0" showErrorMessage="0" allowBlank="1" type="list">
      <formula1>"Applied,Autonomic ER Screen,Socratic Mirror,Socratic Sandbox,Certified,Rejected"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34"/>
  <sheetViews>
    <sheetView showGridLines="0" workbookViewId="0">
      <pane xSplit="3" ySplit="6" topLeftCell="D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35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7" customWidth="1" min="11" max="11"/>
    <col width="17" customWidth="1" min="12" max="12"/>
    <col width="17" customWidth="1" min="13" max="13"/>
    <col width="17" customWidth="1" min="14" max="14"/>
    <col width="17" customWidth="1" min="15" max="15"/>
    <col width="16" customWidth="1" min="16" max="16"/>
  </cols>
  <sheetData>
    <row r="1"/>
    <row r="2">
      <c r="B2" s="1" t="inlineStr">
        <is>
          <t>THE SOCRATIC GUIDES AI ACADEMY</t>
        </is>
      </c>
    </row>
    <row r="3">
      <c r="B3" s="2" t="inlineStr">
        <is>
          <t>PILOT PROGRAM OPERATING &amp; CAPITAL BUDGET</t>
        </is>
      </c>
    </row>
    <row r="4">
      <c r="B4" s="16" t="inlineStr">
        <is>
          <t>Systemic Coherence Alignment: Merges Personnel, Biophilic Materials, and Compute Infrastructure</t>
        </is>
      </c>
    </row>
    <row r="5"/>
    <row r="6">
      <c r="B6" s="21" t="inlineStr">
        <is>
          <t>Category</t>
        </is>
      </c>
      <c r="C6" s="21" t="inlineStr">
        <is>
          <t>Subcategory</t>
        </is>
      </c>
      <c r="D6" s="21" t="inlineStr">
        <is>
          <t>Month 1</t>
        </is>
      </c>
      <c r="E6" s="21" t="inlineStr">
        <is>
          <t>Month 2</t>
        </is>
      </c>
      <c r="F6" s="21" t="inlineStr">
        <is>
          <t>Month 3</t>
        </is>
      </c>
      <c r="G6" s="21" t="inlineStr">
        <is>
          <t>Month 4</t>
        </is>
      </c>
      <c r="H6" s="21" t="inlineStr">
        <is>
          <t>Month 5</t>
        </is>
      </c>
      <c r="I6" s="21" t="inlineStr">
        <is>
          <t>Month 6</t>
        </is>
      </c>
      <c r="J6" s="21" t="inlineStr">
        <is>
          <t>Month 7</t>
        </is>
      </c>
      <c r="K6" s="21" t="inlineStr">
        <is>
          <t>Month 8</t>
        </is>
      </c>
      <c r="L6" s="21" t="inlineStr">
        <is>
          <t>Month 9</t>
        </is>
      </c>
      <c r="M6" s="21" t="inlineStr">
        <is>
          <t>Month 10</t>
        </is>
      </c>
      <c r="N6" s="21" t="inlineStr">
        <is>
          <t>Month 11</t>
        </is>
      </c>
      <c r="O6" s="21" t="inlineStr">
        <is>
          <t>Month 12</t>
        </is>
      </c>
      <c r="P6" s="21" t="inlineStr">
        <is>
          <t>Total</t>
        </is>
      </c>
    </row>
    <row r="7">
      <c r="B7" s="33" t="inlineStr">
        <is>
          <t>PERSONNEL &amp; RETAINER FEES</t>
        </is>
      </c>
    </row>
    <row r="8">
      <c r="B8" s="34" t="inlineStr">
        <is>
          <t>Personnel &amp; Retainer Fees</t>
        </is>
      </c>
      <c r="C8" s="35" t="inlineStr">
        <is>
          <t>Pilot Director / Principal</t>
        </is>
      </c>
      <c r="D8" s="36" t="n">
        <v>8000</v>
      </c>
      <c r="E8" s="36" t="n">
        <v>8000</v>
      </c>
      <c r="F8" s="36" t="n">
        <v>8000</v>
      </c>
      <c r="G8" s="36" t="n">
        <v>8000</v>
      </c>
      <c r="H8" s="36" t="n">
        <v>8000</v>
      </c>
      <c r="I8" s="36" t="n">
        <v>8000</v>
      </c>
      <c r="J8" s="36" t="n">
        <v>8000</v>
      </c>
      <c r="K8" s="36" t="n">
        <v>8000</v>
      </c>
      <c r="L8" s="36" t="n">
        <v>8000</v>
      </c>
      <c r="M8" s="36" t="n">
        <v>8000</v>
      </c>
      <c r="N8" s="36" t="n">
        <v>8000</v>
      </c>
      <c r="O8" s="36" t="n">
        <v>8000</v>
      </c>
      <c r="P8" s="37">
        <f>SUM(D8:O8)</f>
        <v/>
      </c>
    </row>
    <row r="9">
      <c r="B9" s="34" t="inlineStr">
        <is>
          <t>Personnel &amp; Retainer Fees</t>
        </is>
      </c>
      <c r="C9" s="35" t="inlineStr">
        <is>
          <t>Socratic Guides (Retiree Stipends)</t>
        </is>
      </c>
      <c r="D9" s="36" t="n">
        <v>14000</v>
      </c>
      <c r="E9" s="36" t="n">
        <v>14000</v>
      </c>
      <c r="F9" s="36" t="n">
        <v>14000</v>
      </c>
      <c r="G9" s="36" t="n">
        <v>21000</v>
      </c>
      <c r="H9" s="36" t="n">
        <v>21000</v>
      </c>
      <c r="I9" s="36" t="n">
        <v>21000</v>
      </c>
      <c r="J9" s="36" t="n">
        <v>28000</v>
      </c>
      <c r="K9" s="36" t="n">
        <v>28000</v>
      </c>
      <c r="L9" s="36" t="n">
        <v>28000</v>
      </c>
      <c r="M9" s="36" t="n">
        <v>28000</v>
      </c>
      <c r="N9" s="36" t="n">
        <v>28000</v>
      </c>
      <c r="O9" s="36" t="n">
        <v>28000</v>
      </c>
      <c r="P9" s="37">
        <f>SUM(D9:O9)</f>
        <v/>
      </c>
    </row>
    <row r="10">
      <c r="B10" s="34" t="inlineStr">
        <is>
          <t>Personnel &amp; Retainer Fees</t>
        </is>
      </c>
      <c r="C10" s="35" t="inlineStr">
        <is>
          <t>Outdoor Recreation Guides</t>
        </is>
      </c>
      <c r="D10" s="36" t="n">
        <v>1500</v>
      </c>
      <c r="E10" s="36" t="n">
        <v>1500</v>
      </c>
      <c r="F10" s="36" t="n">
        <v>1500</v>
      </c>
      <c r="G10" s="36" t="n">
        <v>3000</v>
      </c>
      <c r="H10" s="36" t="n">
        <v>3000</v>
      </c>
      <c r="I10" s="36" t="n">
        <v>3000</v>
      </c>
      <c r="J10" s="36" t="n">
        <v>3000</v>
      </c>
      <c r="K10" s="36" t="n">
        <v>3000</v>
      </c>
      <c r="L10" s="36" t="n">
        <v>3000</v>
      </c>
      <c r="M10" s="36" t="n">
        <v>3000</v>
      </c>
      <c r="N10" s="36" t="n">
        <v>3000</v>
      </c>
      <c r="O10" s="36" t="n">
        <v>3000</v>
      </c>
      <c r="P10" s="37">
        <f>SUM(D10:O10)</f>
        <v/>
      </c>
    </row>
    <row r="11">
      <c r="B11" s="34" t="inlineStr">
        <is>
          <t>Personnel &amp; Retainer Fees</t>
        </is>
      </c>
      <c r="C11" s="35" t="inlineStr">
        <is>
          <t>Socratic Advisory Panel</t>
        </is>
      </c>
      <c r="D11" s="36" t="n">
        <v>2000</v>
      </c>
      <c r="E11" s="36" t="n">
        <v>2000</v>
      </c>
      <c r="F11" s="36" t="n">
        <v>2000</v>
      </c>
      <c r="G11" s="36" t="n">
        <v>2000</v>
      </c>
      <c r="H11" s="36" t="n">
        <v>2000</v>
      </c>
      <c r="I11" s="36" t="n">
        <v>2000</v>
      </c>
      <c r="J11" s="36" t="n">
        <v>2000</v>
      </c>
      <c r="K11" s="36" t="n">
        <v>2000</v>
      </c>
      <c r="L11" s="36" t="n">
        <v>2000</v>
      </c>
      <c r="M11" s="36" t="n">
        <v>2000</v>
      </c>
      <c r="N11" s="36" t="n">
        <v>2000</v>
      </c>
      <c r="O11" s="36" t="n">
        <v>2000</v>
      </c>
      <c r="P11" s="37">
        <f>SUM(D11:O11)</f>
        <v/>
      </c>
    </row>
    <row r="12">
      <c r="B12" s="3" t="inlineStr">
        <is>
          <t>Personnel &amp; Retainer Fees</t>
        </is>
      </c>
      <c r="C12" s="19" t="inlineStr">
        <is>
          <t>Total Personnel &amp; Retainer Fees</t>
        </is>
      </c>
      <c r="D12" s="38">
        <f>SUM(D8:D11)</f>
        <v/>
      </c>
      <c r="E12" s="38">
        <f>SUM(E8:E11)</f>
        <v/>
      </c>
      <c r="F12" s="38">
        <f>SUM(F8:F11)</f>
        <v/>
      </c>
      <c r="G12" s="38">
        <f>SUM(G8:G11)</f>
        <v/>
      </c>
      <c r="H12" s="38">
        <f>SUM(H8:H11)</f>
        <v/>
      </c>
      <c r="I12" s="38">
        <f>SUM(I8:I11)</f>
        <v/>
      </c>
      <c r="J12" s="38">
        <f>SUM(J8:J11)</f>
        <v/>
      </c>
      <c r="K12" s="38">
        <f>SUM(K8:K11)</f>
        <v/>
      </c>
      <c r="L12" s="38">
        <f>SUM(L8:L11)</f>
        <v/>
      </c>
      <c r="M12" s="38">
        <f>SUM(M8:M11)</f>
        <v/>
      </c>
      <c r="N12" s="38">
        <f>SUM(N8:N11)</f>
        <v/>
      </c>
      <c r="O12" s="38">
        <f>SUM(O8:O11)</f>
        <v/>
      </c>
      <c r="P12" s="38">
        <f>SUM(P8:P11)</f>
        <v/>
      </c>
    </row>
    <row r="13"/>
    <row r="14">
      <c r="B14" s="33" t="inlineStr">
        <is>
          <t>FACILITIES &amp; BIOPHILIC MATERIALS</t>
        </is>
      </c>
    </row>
    <row r="15">
      <c r="B15" s="34" t="inlineStr">
        <is>
          <t>Facilities &amp; Biophilic Materials</t>
        </is>
      </c>
      <c r="C15" s="35" t="inlineStr">
        <is>
          <t>Acoustic Baffling &amp; Shell Geometries</t>
        </is>
      </c>
      <c r="D15" s="36" t="n">
        <v>15000</v>
      </c>
      <c r="E15" s="36" t="n">
        <v>10000</v>
      </c>
      <c r="F15" s="36" t="n">
        <v>5000</v>
      </c>
      <c r="G15" s="36" t="n">
        <v>0</v>
      </c>
      <c r="H15" s="36" t="n">
        <v>0</v>
      </c>
      <c r="I15" s="36" t="n">
        <v>0</v>
      </c>
      <c r="J15" s="36" t="n">
        <v>0</v>
      </c>
      <c r="K15" s="36" t="n">
        <v>0</v>
      </c>
      <c r="L15" s="36" t="n">
        <v>0</v>
      </c>
      <c r="M15" s="36" t="n">
        <v>0</v>
      </c>
      <c r="N15" s="36" t="n">
        <v>0</v>
      </c>
      <c r="O15" s="36" t="n">
        <v>0</v>
      </c>
      <c r="P15" s="37">
        <f>SUM(D15:O15)</f>
        <v/>
      </c>
    </row>
    <row r="16">
      <c r="B16" s="34" t="inlineStr">
        <is>
          <t>Facilities &amp; Biophilic Materials</t>
        </is>
      </c>
      <c r="C16" s="35" t="inlineStr">
        <is>
          <t>Natural Materials (Timber, Cork, Wool)</t>
        </is>
      </c>
      <c r="D16" s="36" t="n">
        <v>25000</v>
      </c>
      <c r="E16" s="36" t="n">
        <v>15000</v>
      </c>
      <c r="F16" s="36" t="n">
        <v>5000</v>
      </c>
      <c r="G16" s="36" t="n">
        <v>0</v>
      </c>
      <c r="H16" s="36" t="n">
        <v>0</v>
      </c>
      <c r="I16" s="36" t="n">
        <v>0</v>
      </c>
      <c r="J16" s="36" t="n">
        <v>0</v>
      </c>
      <c r="K16" s="36" t="n">
        <v>0</v>
      </c>
      <c r="L16" s="36" t="n">
        <v>0</v>
      </c>
      <c r="M16" s="36" t="n">
        <v>0</v>
      </c>
      <c r="N16" s="36" t="n">
        <v>0</v>
      </c>
      <c r="O16" s="36" t="n">
        <v>0</v>
      </c>
      <c r="P16" s="37">
        <f>SUM(D16:O16)</f>
        <v/>
      </c>
    </row>
    <row r="17">
      <c r="B17" s="34" t="inlineStr">
        <is>
          <t>Facilities &amp; Biophilic Materials</t>
        </is>
      </c>
      <c r="C17" s="35" t="inlineStr">
        <is>
          <t>Daylighting &amp; Glazing Retrofits</t>
        </is>
      </c>
      <c r="D17" s="36" t="n">
        <v>10000</v>
      </c>
      <c r="E17" s="36" t="n">
        <v>10000</v>
      </c>
      <c r="F17" s="36" t="n">
        <v>0</v>
      </c>
      <c r="G17" s="36" t="n">
        <v>0</v>
      </c>
      <c r="H17" s="36" t="n">
        <v>0</v>
      </c>
      <c r="I17" s="36" t="n">
        <v>0</v>
      </c>
      <c r="J17" s="36" t="n">
        <v>0</v>
      </c>
      <c r="K17" s="36" t="n">
        <v>0</v>
      </c>
      <c r="L17" s="36" t="n">
        <v>0</v>
      </c>
      <c r="M17" s="36" t="n">
        <v>0</v>
      </c>
      <c r="N17" s="36" t="n">
        <v>0</v>
      </c>
      <c r="O17" s="36" t="n">
        <v>0</v>
      </c>
      <c r="P17" s="37">
        <f>SUM(D17:O17)</f>
        <v/>
      </c>
    </row>
    <row r="18">
      <c r="B18" s="34" t="inlineStr">
        <is>
          <t>Facilities &amp; Biophilic Materials</t>
        </is>
      </c>
      <c r="C18" s="35" t="inlineStr">
        <is>
          <t>Instrument Salon &amp; Musical Code Setup</t>
        </is>
      </c>
      <c r="D18" s="36" t="n">
        <v>0</v>
      </c>
      <c r="E18" s="36" t="n">
        <v>5000</v>
      </c>
      <c r="F18" s="36" t="n">
        <v>5000</v>
      </c>
      <c r="G18" s="36" t="n">
        <v>1000</v>
      </c>
      <c r="H18" s="36" t="n">
        <v>1000</v>
      </c>
      <c r="I18" s="36" t="n">
        <v>1000</v>
      </c>
      <c r="J18" s="36" t="n">
        <v>1000</v>
      </c>
      <c r="K18" s="36" t="n">
        <v>1000</v>
      </c>
      <c r="L18" s="36" t="n">
        <v>1000</v>
      </c>
      <c r="M18" s="36" t="n">
        <v>1000</v>
      </c>
      <c r="N18" s="36" t="n">
        <v>1000</v>
      </c>
      <c r="O18" s="36" t="n">
        <v>1000</v>
      </c>
      <c r="P18" s="37">
        <f>SUM(D18:O18)</f>
        <v/>
      </c>
    </row>
    <row r="19">
      <c r="B19" s="34" t="inlineStr">
        <is>
          <t>Facilities &amp; Biophilic Materials</t>
        </is>
      </c>
      <c r="C19" s="35" t="inlineStr">
        <is>
          <t>Dance &amp; Kinesthetic Studio Floors</t>
        </is>
      </c>
      <c r="D19" s="36" t="n">
        <v>0</v>
      </c>
      <c r="E19" s="36" t="n">
        <v>8000</v>
      </c>
      <c r="F19" s="36" t="n">
        <v>4000</v>
      </c>
      <c r="G19" s="36" t="n">
        <v>500</v>
      </c>
      <c r="H19" s="36" t="n">
        <v>500</v>
      </c>
      <c r="I19" s="36" t="n">
        <v>500</v>
      </c>
      <c r="J19" s="36" t="n">
        <v>500</v>
      </c>
      <c r="K19" s="36" t="n">
        <v>500</v>
      </c>
      <c r="L19" s="36" t="n">
        <v>500</v>
      </c>
      <c r="M19" s="36" t="n">
        <v>500</v>
      </c>
      <c r="N19" s="36" t="n">
        <v>500</v>
      </c>
      <c r="O19" s="36" t="n">
        <v>500</v>
      </c>
      <c r="P19" s="37">
        <f>SUM(D19:O19)</f>
        <v/>
      </c>
    </row>
    <row r="20">
      <c r="B20" s="3" t="inlineStr">
        <is>
          <t>Facilities &amp; Biophilic Materials</t>
        </is>
      </c>
      <c r="C20" s="19" t="inlineStr">
        <is>
          <t>Total Facilities &amp; Biophilic Materials</t>
        </is>
      </c>
      <c r="D20" s="38">
        <f>SUM(D15:D19)</f>
        <v/>
      </c>
      <c r="E20" s="38">
        <f>SUM(E15:E19)</f>
        <v/>
      </c>
      <c r="F20" s="38">
        <f>SUM(F15:F19)</f>
        <v/>
      </c>
      <c r="G20" s="38">
        <f>SUM(G15:G19)</f>
        <v/>
      </c>
      <c r="H20" s="38">
        <f>SUM(H15:H19)</f>
        <v/>
      </c>
      <c r="I20" s="38">
        <f>SUM(I15:I19)</f>
        <v/>
      </c>
      <c r="J20" s="38">
        <f>SUM(J15:J19)</f>
        <v/>
      </c>
      <c r="K20" s="38">
        <f>SUM(K15:K19)</f>
        <v/>
      </c>
      <c r="L20" s="38">
        <f>SUM(L15:L19)</f>
        <v/>
      </c>
      <c r="M20" s="38">
        <f>SUM(M15:M19)</f>
        <v/>
      </c>
      <c r="N20" s="38">
        <f>SUM(N15:N19)</f>
        <v/>
      </c>
      <c r="O20" s="38">
        <f>SUM(O15:O19)</f>
        <v/>
      </c>
      <c r="P20" s="38">
        <f>SUM(P15:P19)</f>
        <v/>
      </c>
    </row>
    <row r="21"/>
    <row r="22">
      <c r="B22" s="33" t="inlineStr">
        <is>
          <t>TECHNOLOGY &amp; COMPUTE INFRASTRUCTURE</t>
        </is>
      </c>
    </row>
    <row r="23">
      <c r="B23" s="34" t="inlineStr">
        <is>
          <t>Technology &amp; Compute Infrastructure</t>
        </is>
      </c>
      <c r="C23" s="35" t="inlineStr">
        <is>
          <t>High-Compute AI Stations (Hardware Kiosks)</t>
        </is>
      </c>
      <c r="D23" s="36" t="n">
        <v>20000</v>
      </c>
      <c r="E23" s="36" t="n">
        <v>10000</v>
      </c>
      <c r="F23" s="36" t="n">
        <v>0</v>
      </c>
      <c r="G23" s="36" t="n">
        <v>0</v>
      </c>
      <c r="H23" s="36" t="n">
        <v>0</v>
      </c>
      <c r="I23" s="36" t="n">
        <v>0</v>
      </c>
      <c r="J23" s="36" t="n">
        <v>0</v>
      </c>
      <c r="K23" s="36" t="n">
        <v>0</v>
      </c>
      <c r="L23" s="36" t="n">
        <v>0</v>
      </c>
      <c r="M23" s="36" t="n">
        <v>0</v>
      </c>
      <c r="N23" s="36" t="n">
        <v>0</v>
      </c>
      <c r="O23" s="36" t="n">
        <v>0</v>
      </c>
      <c r="P23" s="37">
        <f>SUM(D23:O23)</f>
        <v/>
      </c>
    </row>
    <row r="24">
      <c r="B24" s="34" t="inlineStr">
        <is>
          <t>Technology &amp; Compute Infrastructure</t>
        </is>
      </c>
      <c r="C24" s="35" t="inlineStr">
        <is>
          <t>Socratic Mind Software Licenses</t>
        </is>
      </c>
      <c r="D24" s="36" t="n">
        <v>1200</v>
      </c>
      <c r="E24" s="36" t="n">
        <v>1200</v>
      </c>
      <c r="F24" s="36" t="n">
        <v>1200</v>
      </c>
      <c r="G24" s="36" t="n">
        <v>2400</v>
      </c>
      <c r="H24" s="36" t="n">
        <v>2400</v>
      </c>
      <c r="I24" s="36" t="n">
        <v>2400</v>
      </c>
      <c r="J24" s="36" t="n">
        <v>3600</v>
      </c>
      <c r="K24" s="36" t="n">
        <v>3600</v>
      </c>
      <c r="L24" s="36" t="n">
        <v>3600</v>
      </c>
      <c r="M24" s="36" t="n">
        <v>3600</v>
      </c>
      <c r="N24" s="36" t="n">
        <v>3600</v>
      </c>
      <c r="O24" s="36" t="n">
        <v>3600</v>
      </c>
      <c r="P24" s="37">
        <f>SUM(D24:O24)</f>
        <v/>
      </c>
    </row>
    <row r="25">
      <c r="B25" s="34" t="inlineStr">
        <is>
          <t>Technology &amp; Compute Infrastructure</t>
        </is>
      </c>
      <c r="C25" s="35" t="inlineStr">
        <is>
          <t>Network &amp; Local Edge Servers</t>
        </is>
      </c>
      <c r="D25" s="36" t="n">
        <v>5000</v>
      </c>
      <c r="E25" s="36" t="n">
        <v>1000</v>
      </c>
      <c r="F25" s="36" t="n">
        <v>500</v>
      </c>
      <c r="G25" s="36" t="n">
        <v>500</v>
      </c>
      <c r="H25" s="36" t="n">
        <v>500</v>
      </c>
      <c r="I25" s="36" t="n">
        <v>500</v>
      </c>
      <c r="J25" s="36" t="n">
        <v>500</v>
      </c>
      <c r="K25" s="36" t="n">
        <v>500</v>
      </c>
      <c r="L25" s="36" t="n">
        <v>500</v>
      </c>
      <c r="M25" s="36" t="n">
        <v>500</v>
      </c>
      <c r="N25" s="36" t="n">
        <v>500</v>
      </c>
      <c r="O25" s="36" t="n">
        <v>500</v>
      </c>
      <c r="P25" s="37">
        <f>SUM(D25:O25)</f>
        <v/>
      </c>
    </row>
    <row r="26">
      <c r="B26" s="3" t="inlineStr">
        <is>
          <t>Technology &amp; Compute Infrastructure</t>
        </is>
      </c>
      <c r="C26" s="19" t="inlineStr">
        <is>
          <t>Total Technology &amp; Compute Infrastructure</t>
        </is>
      </c>
      <c r="D26" s="38">
        <f>SUM(D23:D25)</f>
        <v/>
      </c>
      <c r="E26" s="38">
        <f>SUM(E23:E25)</f>
        <v/>
      </c>
      <c r="F26" s="38">
        <f>SUM(F23:F25)</f>
        <v/>
      </c>
      <c r="G26" s="38">
        <f>SUM(G23:G25)</f>
        <v/>
      </c>
      <c r="H26" s="38">
        <f>SUM(H23:H25)</f>
        <v/>
      </c>
      <c r="I26" s="38">
        <f>SUM(I23:I25)</f>
        <v/>
      </c>
      <c r="J26" s="38">
        <f>SUM(J23:J25)</f>
        <v/>
      </c>
      <c r="K26" s="38">
        <f>SUM(K23:K25)</f>
        <v/>
      </c>
      <c r="L26" s="38">
        <f>SUM(L23:L25)</f>
        <v/>
      </c>
      <c r="M26" s="38">
        <f>SUM(M23:M25)</f>
        <v/>
      </c>
      <c r="N26" s="38">
        <f>SUM(N23:N25)</f>
        <v/>
      </c>
      <c r="O26" s="38">
        <f>SUM(O23:O25)</f>
        <v/>
      </c>
      <c r="P26" s="38">
        <f>SUM(P23:P25)</f>
        <v/>
      </c>
    </row>
    <row r="27"/>
    <row r="28">
      <c r="B28" s="33" t="inlineStr">
        <is>
          <t>COMMUNITY &amp; OPERATIONAL OUTREACH</t>
        </is>
      </c>
    </row>
    <row r="29">
      <c r="B29" s="34" t="inlineStr">
        <is>
          <t>Community &amp; Operational Outreach</t>
        </is>
      </c>
      <c r="C29" s="35" t="inlineStr">
        <is>
          <t>Parent &amp; Guide Onboarding Workshops</t>
        </is>
      </c>
      <c r="D29" s="36" t="n">
        <v>2000</v>
      </c>
      <c r="E29" s="36" t="n">
        <v>2000</v>
      </c>
      <c r="F29" s="36" t="n">
        <v>2000</v>
      </c>
      <c r="G29" s="36" t="n">
        <v>1000</v>
      </c>
      <c r="H29" s="36" t="n">
        <v>1000</v>
      </c>
      <c r="I29" s="36" t="n">
        <v>1000</v>
      </c>
      <c r="J29" s="36" t="n">
        <v>1000</v>
      </c>
      <c r="K29" s="36" t="n">
        <v>1000</v>
      </c>
      <c r="L29" s="36" t="n">
        <v>1000</v>
      </c>
      <c r="M29" s="36" t="n">
        <v>1000</v>
      </c>
      <c r="N29" s="36" t="n">
        <v>1000</v>
      </c>
      <c r="O29" s="36" t="n">
        <v>1000</v>
      </c>
      <c r="P29" s="37">
        <f>SUM(D29:O29)</f>
        <v/>
      </c>
    </row>
    <row r="30">
      <c r="B30" s="34" t="inlineStr">
        <is>
          <t>Community &amp; Operational Outreach</t>
        </is>
      </c>
      <c r="C30" s="35" t="inlineStr">
        <is>
          <t>Community Launch Events</t>
        </is>
      </c>
      <c r="D30" s="36" t="n">
        <v>0</v>
      </c>
      <c r="E30" s="36" t="n">
        <v>0</v>
      </c>
      <c r="F30" s="36" t="n">
        <v>5000</v>
      </c>
      <c r="G30" s="36" t="n">
        <v>0</v>
      </c>
      <c r="H30" s="36" t="n">
        <v>0</v>
      </c>
      <c r="I30" s="36" t="n">
        <v>0</v>
      </c>
      <c r="J30" s="36" t="n">
        <v>2000</v>
      </c>
      <c r="K30" s="36" t="n">
        <v>0</v>
      </c>
      <c r="L30" s="36" t="n">
        <v>0</v>
      </c>
      <c r="M30" s="36" t="n">
        <v>0</v>
      </c>
      <c r="N30" s="36" t="n">
        <v>2000</v>
      </c>
      <c r="O30" s="36" t="n">
        <v>0</v>
      </c>
      <c r="P30" s="37">
        <f>SUM(D30:O30)</f>
        <v/>
      </c>
    </row>
    <row r="31">
      <c r="B31" s="34" t="inlineStr">
        <is>
          <t>Community &amp; Operational Outreach</t>
        </is>
      </c>
      <c r="C31" s="35" t="inlineStr">
        <is>
          <t>Recruitment &amp; Promotional Materials</t>
        </is>
      </c>
      <c r="D31" s="36" t="n">
        <v>3000</v>
      </c>
      <c r="E31" s="36" t="n">
        <v>2000</v>
      </c>
      <c r="F31" s="36" t="n">
        <v>1000</v>
      </c>
      <c r="G31" s="36" t="n">
        <v>500</v>
      </c>
      <c r="H31" s="36" t="n">
        <v>500</v>
      </c>
      <c r="I31" s="36" t="n">
        <v>500</v>
      </c>
      <c r="J31" s="36" t="n">
        <v>500</v>
      </c>
      <c r="K31" s="36" t="n">
        <v>500</v>
      </c>
      <c r="L31" s="36" t="n">
        <v>500</v>
      </c>
      <c r="M31" s="36" t="n">
        <v>500</v>
      </c>
      <c r="N31" s="36" t="n">
        <v>500</v>
      </c>
      <c r="O31" s="36" t="n">
        <v>500</v>
      </c>
      <c r="P31" s="37">
        <f>SUM(D31:O31)</f>
        <v/>
      </c>
    </row>
    <row r="32">
      <c r="B32" s="3" t="inlineStr">
        <is>
          <t>Community &amp; Operational Outreach</t>
        </is>
      </c>
      <c r="C32" s="19" t="inlineStr">
        <is>
          <t>Total Community &amp; Operational Outreach</t>
        </is>
      </c>
      <c r="D32" s="38">
        <f>SUM(D29:D31)</f>
        <v/>
      </c>
      <c r="E32" s="38">
        <f>SUM(E29:E31)</f>
        <v/>
      </c>
      <c r="F32" s="38">
        <f>SUM(F29:F31)</f>
        <v/>
      </c>
      <c r="G32" s="38">
        <f>SUM(G29:G31)</f>
        <v/>
      </c>
      <c r="H32" s="38">
        <f>SUM(H29:H31)</f>
        <v/>
      </c>
      <c r="I32" s="38">
        <f>SUM(I29:I31)</f>
        <v/>
      </c>
      <c r="J32" s="38">
        <f>SUM(J29:J31)</f>
        <v/>
      </c>
      <c r="K32" s="38">
        <f>SUM(K29:K31)</f>
        <v/>
      </c>
      <c r="L32" s="38">
        <f>SUM(L29:L31)</f>
        <v/>
      </c>
      <c r="M32" s="38">
        <f>SUM(M29:M31)</f>
        <v/>
      </c>
      <c r="N32" s="38">
        <f>SUM(N29:N31)</f>
        <v/>
      </c>
      <c r="O32" s="38">
        <f>SUM(O29:O31)</f>
        <v/>
      </c>
      <c r="P32" s="38">
        <f>SUM(P29:P31)</f>
        <v/>
      </c>
    </row>
    <row r="33"/>
    <row r="34">
      <c r="B34" s="3" t="inlineStr">
        <is>
          <t>PILOT TOTALS</t>
        </is>
      </c>
      <c r="C34" s="19" t="inlineStr">
        <is>
          <t>GRAND TOTAL PILOT BUDGET</t>
        </is>
      </c>
      <c r="D34" s="39">
        <f>D12+D20+D26+D32</f>
        <v/>
      </c>
      <c r="E34" s="39">
        <f>E12+E20+E26+E32</f>
        <v/>
      </c>
      <c r="F34" s="39">
        <f>F12+F20+F26+F32</f>
        <v/>
      </c>
      <c r="G34" s="39">
        <f>G12+G20+G26+G32</f>
        <v/>
      </c>
      <c r="H34" s="39">
        <f>H12+H20+H26+H32</f>
        <v/>
      </c>
      <c r="I34" s="39">
        <f>I12+I20+I26+I32</f>
        <v/>
      </c>
      <c r="J34" s="39">
        <f>J12+J20+J26+J32</f>
        <v/>
      </c>
      <c r="K34" s="39">
        <f>K12+K20+K26+K32</f>
        <v/>
      </c>
      <c r="L34" s="39">
        <f>L12+L20+L26+L32</f>
        <v/>
      </c>
      <c r="M34" s="39">
        <f>M12+M20+M26+M32</f>
        <v/>
      </c>
      <c r="N34" s="39">
        <f>N12+N20+N26+N32</f>
        <v/>
      </c>
      <c r="O34" s="39">
        <f>O12+O20+O26+O32</f>
        <v/>
      </c>
      <c r="P34" s="39">
        <f>P12+P20+P26+P32</f>
        <v/>
      </c>
    </row>
  </sheetData>
  <mergeCells count="4">
    <mergeCell ref="B28:P28"/>
    <mergeCell ref="B7:P7"/>
    <mergeCell ref="B22:P22"/>
    <mergeCell ref="B14:P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2026-08-02T10:39:13Z</dcterms:created>
  <dcterms:modified xmlns:dcterms="http://purl.org/dc/terms/" xmlns:xsi="http://www.w3.org/2001/XMLSchema-instance" xsi:type="dcterms:W3CDTF">2026-08-02T10:39:13Z</dcterms:modified>
</cp:coreProperties>
</file>